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shortcut-targets-by-id\0By_KwsUiMg_gS0ZsTXVkQ01PNjA\TheBuro\2020 BST Bytovy soubor Terchovska\04_DSP\17_work\JV 25-03-10 Vycisteni VV\250122_rozpočet (29.2.2024) - odstraneni KR\SO 308\"/>
    </mc:Choice>
  </mc:AlternateContent>
  <xr:revisionPtr revIDLastSave="0" documentId="13_ncr:1_{133A48B2-5D94-4E82-A244-1A6CC01E37D0}" xr6:coauthVersionLast="47" xr6:coauthVersionMax="47" xr10:uidLastSave="{00000000-0000-0000-0000-000000000000}"/>
  <bookViews>
    <workbookView xWindow="-120" yWindow="-120" windowWidth="29040" windowHeight="15840" firstSheet="1" activeTab="1" xr2:uid="{00000000-000D-0000-FFFF-FFFF00000000}"/>
  </bookViews>
  <sheets>
    <sheet name="Rekapitulácia stavby" sheetId="1" state="veryHidden" r:id="rId1"/>
    <sheet name="SO308" sheetId="8" r:id="rId2"/>
  </sheets>
  <definedNames>
    <definedName name="_xlnm._FilterDatabase" localSheetId="1" hidden="1">'SO308'!$A$13:$I$29</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0">'Rekapitulácia stavby'!$92:$92</definedName>
    <definedName name="_xlnm.Print_Titles" localSheetId="1">'SO308'!$13:$13</definedName>
    <definedName name="obch_sleva">#REF!</definedName>
    <definedName name="_xlnm.Print_Area" localSheetId="0">'Rekapitulácia stavby'!$D$4:$AO$76,'Rekapitulácia stavby'!$C$82:$AQ$96</definedName>
    <definedName name="_xlnm.Print_Area" localSheetId="1">'SO308'!$A$1:$I$33</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9"/>
</workbook>
</file>

<file path=xl/calcChain.xml><?xml version="1.0" encoding="utf-8"?>
<calcChain xmlns="http://schemas.openxmlformats.org/spreadsheetml/2006/main">
  <c r="H21" i="8" l="1"/>
  <c r="H20" i="8"/>
  <c r="H19" i="8"/>
  <c r="H18" i="8"/>
  <c r="H17" i="8" l="1"/>
  <c r="H29" i="8"/>
  <c r="H28" i="8"/>
  <c r="H27" i="8"/>
  <c r="H26" i="8"/>
  <c r="H25" i="8"/>
  <c r="H24" i="8"/>
  <c r="H23" i="8"/>
  <c r="H16" i="8"/>
  <c r="H15" i="8" s="1"/>
  <c r="H22" i="8" l="1"/>
  <c r="H14" i="8" s="1"/>
  <c r="AY95" i="1" l="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<sst xmlns="http://schemas.openxmlformats.org/spreadsheetml/2006/main" count="208" uniqueCount="119">
  <si>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</si>
  <si>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</si>
  <si>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</si>
  <si>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</si>
  <si>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</si>
  <si>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</si>
  <si>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</si>
  <si>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</si>
  <si>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</si>
  <si>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</si>
  <si>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</si>
  <si>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</si>
  <si>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</si>
  <si>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</si>
  <si>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</si>
  <si>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</si>
  <si>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</si>
  <si>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</si>
  <si>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</si>
  <si>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</si>
  <si>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</si>
  <si>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</si>
  <si>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</si>
  <si>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</si>
  <si>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</si>
  <si>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</si>
  <si>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</si>
  <si>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</si>
  <si>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</si>
  <si>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</si>
  <si>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</si>
  <si>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</si>
  <si>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</si>
  <si>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</si>
  <si>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</si>
  <si>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</si>
  <si>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</si>
  <si>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</si>
  <si>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</si>
  <si>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</si>
  <si>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</si>
  <si>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</si>
  <si>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</si>
  <si>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</si>
  <si>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</si>
  <si>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</si>
  <si>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</si>
  <si>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</si>
  <si>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</si>
  <si>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</si>
  <si>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</si>
  <si>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</si>
  <si>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</si>
  <si>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</si>
  <si>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</si>
  <si>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</si>
  <si>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</si>
  <si>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</si>
  <si>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</si>
  <si>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</si>
  <si>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</si>
  <si>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</si>
  <si>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</si>
  <si>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</si>
  <si>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</si>
  <si>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</si>
  <si>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</si>
  <si>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</si>
  <si>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</si>
  <si>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</si>
  <si>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</si>
  <si>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</si>
  <si>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</si>
  <si>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</si>
  <si>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</si>
  <si>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</si>
  <si>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</si>
  <si>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</si>
  <si>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</si>
  <si>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</si>
  <si>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</si>
  <si>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</si>
  <si>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</si>
  <si>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</si>
  <si>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</si>
  <si>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</si>
  <si>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</si>
  <si>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</si>
  <si>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</si>
  <si>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</si>
  <si>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</si>
  <si>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</si>
  <si>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 xml:space="preserve">Nepredvídané práce </t>
  </si>
  <si>
    <t>Podružný materiál</t>
  </si>
  <si>
    <t>PaRELI, s.r.o.</t>
  </si>
  <si>
    <t>%</t>
  </si>
  <si>
    <t>Poznámky:</t>
  </si>
  <si>
    <t xml:space="preserve">V jednotlivých položkách rozpočtu (výkazu) sú zahrnuté náklady spojené na dopravu a presun materiálu a osôb po stavbe, prenájom a doprava strojov a zariadení, pomocné práce na stavbe. </t>
  </si>
  <si>
    <t>Dokumentácia skutočného vyhotovenia</t>
  </si>
  <si>
    <t>Východisková OPaOS</t>
  </si>
  <si>
    <t>Dopravné náklady - materiál</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</si>
  <si>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</si>
  <si>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</si>
  <si>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</si>
  <si>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</si>
  <si>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</si>
  <si>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Elektrické prístroje a zariadenia</t>
  </si>
  <si>
    <t>Bratislava, m.č. Ružinov</t>
  </si>
  <si>
    <t>Hlavné mesto SR, Primaciálne nám. 1, 814 99 Bratislava</t>
  </si>
  <si>
    <t>NN navrhované rozvody - káble, chráničky</t>
  </si>
  <si>
    <t>NN rozvody - ostatné práce</t>
  </si>
  <si>
    <t xml:space="preserve">SO 308 PRÍPOJKA NN PRE NABÍJACIE STANICE PRE ELEKTROMOBILY </t>
  </si>
  <si>
    <t>Poistky 200A gG PN2</t>
  </si>
  <si>
    <t>CYKY-J 4x95</t>
  </si>
  <si>
    <t>Montáž elektromerového rozvádača</t>
  </si>
  <si>
    <t>Zapojenie káblov, osadenie poistiek</t>
  </si>
  <si>
    <t xml:space="preserve">Elektromerový rozvádzač plastový pilierový, pre polopriame meranie , pre trojfázový jednotarifový  elektromer,  MTP  200/5A, hlavný istič trojfázový 160A. Zapustená montáž, vrátane 2x krytu káblového priestoru </t>
  </si>
  <si>
    <t>BYTOVÝ DOM TERCHOVSKÁ</t>
  </si>
  <si>
    <t>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</si>
</sst>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6"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sz val="10"/>
      <name val="Arial CE"/>
      <family val="2"/>
      <charset val="238"/>
    </font>
    <font>
      <b/>
      <sz val="14"/>
      <name val="Arial"/>
      <family val="2"/>
      <charset val="238"/>
    </font>
    <font>
      <sz val="8"/>
      <name val="Arial"/>
      <family val="2"/>
      <charset val="238"/>
    </font>
    <font>
      <sz val="10"/>
      <color rgb="FF969696"/>
      <name val="Arial CE"/>
      <family val="2"/>
      <charset val="238"/>
    </font>
    <font>
      <sz val="9"/>
      <name val="Arial"/>
      <family val="2"/>
      <charset val="238"/>
    </font>
    <font>
      <sz val="8"/>
      <color rgb="FF003366"/>
      <name val="Arial"/>
      <family val="2"/>
      <charset val="238"/>
    </font>
    <font>
      <b/>
      <sz val="8"/>
      <color rgb="FF003366"/>
      <name val="Arial"/>
      <family val="2"/>
      <charset val="238"/>
    </font>
    <font>
      <b/>
      <sz val="10"/>
      <color rgb="FF003366"/>
      <name val="Arial"/>
      <family val="2"/>
      <charset val="238"/>
    </font>
    <font>
      <b/>
      <sz val="12"/>
      <color rgb="FF003366"/>
      <name val="Arial"/>
      <family val="2"/>
      <charset val="238"/>
    </font>
    <font>
      <b/>
      <sz val="9"/>
      <name val="Arial"/>
      <family val="2"/>
    </font>
    <font>
      <b/>
      <sz val="8"/>
      <name val="Arial"/>
      <family val="2"/>
    </font>
    <font>
      <sz val="8"/>
      <name val="Arial CE"/>
      <family val="2"/>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5" fillId="0" borderId="0"/>
  </cellStyleXfs>
  <cellXfs count="14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vertical="center"/>
    </xf>
    <xf numFmtId="0" fontId="26" fillId="0" borderId="0" xfId="0" applyFont="1" applyAlignment="1">
      <alignment vertical="center" wrapText="1"/>
    </xf>
    <xf numFmtId="0" fontId="26" fillId="0" borderId="22" xfId="0" applyFont="1" applyBorder="1" applyAlignment="1" applyProtection="1">
      <alignment vertical="center" wrapText="1"/>
      <protection locked="0"/>
    </xf>
    <xf numFmtId="167" fontId="28" fillId="0" borderId="22" xfId="0" applyNumberFormat="1" applyFont="1" applyBorder="1" applyAlignment="1" applyProtection="1">
      <alignment vertical="center"/>
      <protection locked="0"/>
    </xf>
    <xf numFmtId="0" fontId="28" fillId="0" borderId="22" xfId="0" applyFont="1" applyBorder="1" applyAlignment="1" applyProtection="1">
      <alignment horizontal="center" vertical="center"/>
      <protection locked="0"/>
    </xf>
    <xf numFmtId="0" fontId="26" fillId="0" borderId="22" xfId="0" applyFont="1" applyBorder="1" applyAlignment="1" applyProtection="1">
      <alignment horizontal="center" vertical="center" wrapText="1"/>
      <protection locked="0"/>
    </xf>
    <xf numFmtId="49" fontId="28" fillId="0" borderId="22" xfId="0" applyNumberFormat="1"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30" fillId="0" borderId="22" xfId="0" applyFont="1" applyBorder="1" applyAlignment="1">
      <alignment vertical="center"/>
    </xf>
    <xf numFmtId="0" fontId="30" fillId="0" borderId="22" xfId="0" applyFont="1" applyBorder="1" applyAlignment="1">
      <alignment horizontal="left" vertical="center"/>
    </xf>
    <xf numFmtId="0" fontId="31" fillId="0" borderId="22" xfId="0" applyFont="1" applyBorder="1" applyAlignment="1">
      <alignment horizontal="left" vertical="center"/>
    </xf>
    <xf numFmtId="167" fontId="31" fillId="0" borderId="22" xfId="0" applyNumberFormat="1" applyFont="1" applyBorder="1" applyAlignment="1">
      <alignment vertical="center"/>
    </xf>
    <xf numFmtId="0" fontId="30" fillId="0" borderId="0" xfId="0" applyFont="1" applyAlignment="1">
      <alignment vertical="center"/>
    </xf>
    <xf numFmtId="0" fontId="28"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0" xfId="0" applyFont="1" applyAlignment="1">
      <alignment horizontal="center" vertical="center" wrapText="1"/>
    </xf>
    <xf numFmtId="0" fontId="32" fillId="0" borderId="22" xfId="0" applyFont="1" applyBorder="1" applyAlignment="1">
      <alignment horizontal="left" vertical="center"/>
    </xf>
    <xf numFmtId="167" fontId="32" fillId="0" borderId="22" xfId="0" applyNumberFormat="1" applyFont="1" applyBorder="1" applyAlignment="1">
      <alignment vertical="center"/>
    </xf>
    <xf numFmtId="0" fontId="29" fillId="0" borderId="22" xfId="0" applyFont="1" applyBorder="1" applyAlignment="1">
      <alignment vertical="center" wrapText="1"/>
    </xf>
    <xf numFmtId="0" fontId="29" fillId="0" borderId="0" xfId="0" applyFont="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wrapText="1"/>
      <protection locked="0"/>
    </xf>
    <xf numFmtId="0" fontId="34" fillId="0" borderId="0" xfId="0" applyFont="1" applyAlignment="1">
      <alignment vertical="center"/>
    </xf>
    <xf numFmtId="0" fontId="25" fillId="0" borderId="0" xfId="0" applyFont="1" applyAlignment="1">
      <alignment horizontal="left" vertical="center"/>
    </xf>
    <xf numFmtId="0" fontId="27" fillId="0" borderId="0" xfId="0" applyFont="1" applyAlignment="1">
      <alignment horizontal="left" vertical="center"/>
    </xf>
    <xf numFmtId="0" fontId="23" fillId="0" borderId="0" xfId="0" applyFont="1" applyAlignment="1">
      <alignment vertical="center"/>
    </xf>
    <xf numFmtId="0" fontId="2" fillId="0" borderId="0" xfId="0" applyFont="1" applyAlignment="1">
      <alignment horizontal="left" vertical="center" wrapText="1"/>
    </xf>
    <xf numFmtId="0" fontId="24" fillId="0" borderId="0" xfId="0" applyFont="1" applyAlignment="1">
      <alignment horizontal="left" vertical="center"/>
    </xf>
    <xf numFmtId="0" fontId="1" fillId="0" borderId="0" xfId="2" applyFont="1" applyAlignment="1">
      <alignment horizontal="left" vertical="center"/>
    </xf>
    <xf numFmtId="0" fontId="35" fillId="0" borderId="0" xfId="2" applyAlignment="1">
      <alignment vertical="center"/>
    </xf>
    <xf numFmtId="0" fontId="23" fillId="0" borderId="0" xfId="2" applyFont="1" applyAlignment="1">
      <alignment vertical="center"/>
    </xf>
    <xf numFmtId="0" fontId="35"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7" fillId="2" borderId="0" xfId="0" applyFont="1" applyFill="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2" applyFont="1" applyAlignment="1">
      <alignment horizontal="left" vertical="center" wrapText="1"/>
    </xf>
    <xf numFmtId="0" fontId="35" fillId="0" borderId="0" xfId="2" applyAlignment="1">
      <alignment vertical="center"/>
    </xf>
    <xf numFmtId="0" fontId="2" fillId="0" borderId="0" xfId="2" applyFont="1" applyAlignment="1">
      <alignment horizontal="left" vertical="center" wrapText="1"/>
    </xf>
  </cellXfs>
  <cellStyles count="3">
    <cellStyle name="Hypertextový odkaz" xfId="1" builtinId="8"/>
    <cellStyle name="Normálna 4" xfId="2" xr:uid="{A4B77595-6DB0-4D74-9BFD-C53EACCD5015}"/>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21" t="s">
        <v>5</v>
      </c>
      <c r="AS2" s="107"/>
      <c r="AT2" s="107"/>
      <c r="AU2" s="107"/>
      <c r="AV2" s="107"/>
      <c r="AW2" s="107"/>
      <c r="AX2" s="107"/>
      <c r="AY2" s="107"/>
      <c r="AZ2" s="107"/>
      <c r="BA2" s="107"/>
      <c r="BB2" s="107"/>
      <c r="BC2" s="107"/>
      <c r="BD2" s="107"/>
      <c r="BE2" s="107"/>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06" t="s">
        <v>11</v>
      </c>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R5" s="11"/>
      <c r="BS5" s="8" t="s">
        <v>6</v>
      </c>
    </row>
    <row r="6" spans="1:74" ht="36.950000000000003" customHeight="1" x14ac:dyDescent="0.2">
      <c r="B6" s="11"/>
      <c r="D6" s="16" t="s">
        <v>12</v>
      </c>
      <c r="K6" s="108" t="s">
        <v>13</v>
      </c>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09" t="s">
        <v>1</v>
      </c>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10" t="e">
        <f>ROUND(AG94,2)</f>
        <v>#REF!</v>
      </c>
      <c r="AL26" s="111"/>
      <c r="AM26" s="111"/>
      <c r="AN26" s="111"/>
      <c r="AO26" s="111"/>
      <c r="AR26" s="19"/>
    </row>
    <row r="27" spans="2:71" s="1" customFormat="1" ht="6.95" customHeight="1" x14ac:dyDescent="0.2">
      <c r="B27" s="19"/>
      <c r="AR27" s="19"/>
    </row>
    <row r="28" spans="2:71" s="1" customFormat="1" ht="12.75" x14ac:dyDescent="0.2">
      <c r="B28" s="19"/>
      <c r="L28" s="112" t="s">
        <v>30</v>
      </c>
      <c r="M28" s="112"/>
      <c r="N28" s="112"/>
      <c r="O28" s="112"/>
      <c r="P28" s="112"/>
      <c r="W28" s="112" t="s">
        <v>31</v>
      </c>
      <c r="X28" s="112"/>
      <c r="Y28" s="112"/>
      <c r="Z28" s="112"/>
      <c r="AA28" s="112"/>
      <c r="AB28" s="112"/>
      <c r="AC28" s="112"/>
      <c r="AD28" s="112"/>
      <c r="AE28" s="112"/>
      <c r="AK28" s="112" t="s">
        <v>32</v>
      </c>
      <c r="AL28" s="112"/>
      <c r="AM28" s="112"/>
      <c r="AN28" s="112"/>
      <c r="AO28" s="112"/>
      <c r="AR28" s="19"/>
    </row>
    <row r="29" spans="2:71" s="2" customFormat="1" ht="14.45" customHeight="1" x14ac:dyDescent="0.2">
      <c r="B29" s="22"/>
      <c r="D29" s="17" t="s">
        <v>33</v>
      </c>
      <c r="F29" s="17" t="s">
        <v>34</v>
      </c>
      <c r="L29" s="115">
        <v>0.2</v>
      </c>
      <c r="M29" s="114"/>
      <c r="N29" s="114"/>
      <c r="O29" s="114"/>
      <c r="P29" s="114"/>
      <c r="W29" s="113" t="e">
        <f>ROUND(AZ94, 2)</f>
        <v>#REF!</v>
      </c>
      <c r="X29" s="114"/>
      <c r="Y29" s="114"/>
      <c r="Z29" s="114"/>
      <c r="AA29" s="114"/>
      <c r="AB29" s="114"/>
      <c r="AC29" s="114"/>
      <c r="AD29" s="114"/>
      <c r="AE29" s="114"/>
      <c r="AK29" s="113" t="e">
        <f>ROUND(AV94, 2)</f>
        <v>#REF!</v>
      </c>
      <c r="AL29" s="114"/>
      <c r="AM29" s="114"/>
      <c r="AN29" s="114"/>
      <c r="AO29" s="114"/>
      <c r="AR29" s="22"/>
    </row>
    <row r="30" spans="2:71" s="2" customFormat="1" ht="14.45" customHeight="1" x14ac:dyDescent="0.2">
      <c r="B30" s="22"/>
      <c r="F30" s="17" t="s">
        <v>35</v>
      </c>
      <c r="L30" s="115">
        <v>0.2</v>
      </c>
      <c r="M30" s="114"/>
      <c r="N30" s="114"/>
      <c r="O30" s="114"/>
      <c r="P30" s="114"/>
      <c r="W30" s="113" t="e">
        <f>ROUND(BA94, 2)</f>
        <v>#REF!</v>
      </c>
      <c r="X30" s="114"/>
      <c r="Y30" s="114"/>
      <c r="Z30" s="114"/>
      <c r="AA30" s="114"/>
      <c r="AB30" s="114"/>
      <c r="AC30" s="114"/>
      <c r="AD30" s="114"/>
      <c r="AE30" s="114"/>
      <c r="AK30" s="113" t="e">
        <f>ROUND(AW94, 2)</f>
        <v>#REF!</v>
      </c>
      <c r="AL30" s="114"/>
      <c r="AM30" s="114"/>
      <c r="AN30" s="114"/>
      <c r="AO30" s="114"/>
      <c r="AR30" s="22"/>
    </row>
    <row r="31" spans="2:71" s="2" customFormat="1" ht="14.45" hidden="1" customHeight="1" x14ac:dyDescent="0.2">
      <c r="B31" s="22"/>
      <c r="F31" s="17" t="s">
        <v>36</v>
      </c>
      <c r="L31" s="115">
        <v>0.2</v>
      </c>
      <c r="M31" s="114"/>
      <c r="N31" s="114"/>
      <c r="O31" s="114"/>
      <c r="P31" s="114"/>
      <c r="W31" s="113" t="e">
        <f>ROUND(BB94, 2)</f>
        <v>#REF!</v>
      </c>
      <c r="X31" s="114"/>
      <c r="Y31" s="114"/>
      <c r="Z31" s="114"/>
      <c r="AA31" s="114"/>
      <c r="AB31" s="114"/>
      <c r="AC31" s="114"/>
      <c r="AD31" s="114"/>
      <c r="AE31" s="114"/>
      <c r="AK31" s="113">
        <v>0</v>
      </c>
      <c r="AL31" s="114"/>
      <c r="AM31" s="114"/>
      <c r="AN31" s="114"/>
      <c r="AO31" s="114"/>
      <c r="AR31" s="22"/>
    </row>
    <row r="32" spans="2:71" s="2" customFormat="1" ht="14.45" hidden="1" customHeight="1" x14ac:dyDescent="0.2">
      <c r="B32" s="22"/>
      <c r="F32" s="17" t="s">
        <v>37</v>
      </c>
      <c r="L32" s="115">
        <v>0.2</v>
      </c>
      <c r="M32" s="114"/>
      <c r="N32" s="114"/>
      <c r="O32" s="114"/>
      <c r="P32" s="114"/>
      <c r="W32" s="113" t="e">
        <f>ROUND(BC94, 2)</f>
        <v>#REF!</v>
      </c>
      <c r="X32" s="114"/>
      <c r="Y32" s="114"/>
      <c r="Z32" s="114"/>
      <c r="AA32" s="114"/>
      <c r="AB32" s="114"/>
      <c r="AC32" s="114"/>
      <c r="AD32" s="114"/>
      <c r="AE32" s="114"/>
      <c r="AK32" s="113">
        <v>0</v>
      </c>
      <c r="AL32" s="114"/>
      <c r="AM32" s="114"/>
      <c r="AN32" s="114"/>
      <c r="AO32" s="114"/>
      <c r="AR32" s="22"/>
    </row>
    <row r="33" spans="2:44" s="2" customFormat="1" ht="14.45" hidden="1" customHeight="1" x14ac:dyDescent="0.2">
      <c r="B33" s="22"/>
      <c r="F33" s="17" t="s">
        <v>38</v>
      </c>
      <c r="L33" s="115">
        <v>0</v>
      </c>
      <c r="M33" s="114"/>
      <c r="N33" s="114"/>
      <c r="O33" s="114"/>
      <c r="P33" s="114"/>
      <c r="W33" s="113" t="e">
        <f>ROUND(BD94, 2)</f>
        <v>#REF!</v>
      </c>
      <c r="X33" s="114"/>
      <c r="Y33" s="114"/>
      <c r="Z33" s="114"/>
      <c r="AA33" s="114"/>
      <c r="AB33" s="114"/>
      <c r="AC33" s="114"/>
      <c r="AD33" s="114"/>
      <c r="AE33" s="114"/>
      <c r="AK33" s="113">
        <v>0</v>
      </c>
      <c r="AL33" s="114"/>
      <c r="AM33" s="114"/>
      <c r="AN33" s="114"/>
      <c r="AO33" s="114"/>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36" t="s">
        <v>41</v>
      </c>
      <c r="Y35" s="137"/>
      <c r="Z35" s="137"/>
      <c r="AA35" s="137"/>
      <c r="AB35" s="137"/>
      <c r="AC35" s="25"/>
      <c r="AD35" s="25"/>
      <c r="AE35" s="25"/>
      <c r="AF35" s="25"/>
      <c r="AG35" s="25"/>
      <c r="AH35" s="25"/>
      <c r="AI35" s="25"/>
      <c r="AJ35" s="25"/>
      <c r="AK35" s="138" t="e">
        <f>SUM(AK26:AK33)</f>
        <v>#REF!</v>
      </c>
      <c r="AL35" s="137"/>
      <c r="AM35" s="137"/>
      <c r="AN35" s="137"/>
      <c r="AO35" s="139"/>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27" t="str">
        <f>K6</f>
        <v>Stavby 2020 2</v>
      </c>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128"/>
      <c r="AL85" s="128"/>
      <c r="AM85" s="128"/>
      <c r="AN85" s="128"/>
      <c r="AO85" s="128"/>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29" t="str">
        <f>IF(AN8= "","",AN8)</f>
        <v>8. 7. 2020</v>
      </c>
      <c r="AN87" s="129"/>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30" t="str">
        <f>IF(E17="","",E17)</f>
        <v xml:space="preserve"> </v>
      </c>
      <c r="AN89" s="131"/>
      <c r="AO89" s="131"/>
      <c r="AP89" s="131"/>
      <c r="AR89" s="19"/>
      <c r="AS89" s="132" t="s">
        <v>49</v>
      </c>
      <c r="AT89" s="133"/>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30" t="str">
        <f>IF(E20="","",E20)</f>
        <v xml:space="preserve"> </v>
      </c>
      <c r="AN90" s="131"/>
      <c r="AO90" s="131"/>
      <c r="AP90" s="131"/>
      <c r="AR90" s="19"/>
      <c r="AS90" s="134"/>
      <c r="AT90" s="135"/>
      <c r="BD90" s="40"/>
    </row>
    <row r="91" spans="1:91" s="1" customFormat="1" ht="10.9" customHeight="1" x14ac:dyDescent="0.2">
      <c r="B91" s="19"/>
      <c r="AR91" s="19"/>
      <c r="AS91" s="134"/>
      <c r="AT91" s="135"/>
      <c r="BD91" s="40"/>
    </row>
    <row r="92" spans="1:91" s="1" customFormat="1" ht="29.25" customHeight="1" x14ac:dyDescent="0.2">
      <c r="B92" s="19"/>
      <c r="C92" s="122" t="s">
        <v>50</v>
      </c>
      <c r="D92" s="123"/>
      <c r="E92" s="123"/>
      <c r="F92" s="123"/>
      <c r="G92" s="123"/>
      <c r="H92" s="41"/>
      <c r="I92" s="124" t="s">
        <v>51</v>
      </c>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5" t="s">
        <v>52</v>
      </c>
      <c r="AH92" s="123"/>
      <c r="AI92" s="123"/>
      <c r="AJ92" s="123"/>
      <c r="AK92" s="123"/>
      <c r="AL92" s="123"/>
      <c r="AM92" s="123"/>
      <c r="AN92" s="124" t="s">
        <v>53</v>
      </c>
      <c r="AO92" s="123"/>
      <c r="AP92" s="126"/>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19" t="e">
        <f>ROUND(AG95,2)</f>
        <v>#REF!</v>
      </c>
      <c r="AH94" s="119"/>
      <c r="AI94" s="119"/>
      <c r="AJ94" s="119"/>
      <c r="AK94" s="119"/>
      <c r="AL94" s="119"/>
      <c r="AM94" s="119"/>
      <c r="AN94" s="120" t="e">
        <f>SUM(AG94,AT94)</f>
        <v>#REF!</v>
      </c>
      <c r="AO94" s="120"/>
      <c r="AP94" s="120"/>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18" t="s">
        <v>74</v>
      </c>
      <c r="E95" s="118"/>
      <c r="F95" s="118"/>
      <c r="G95" s="118"/>
      <c r="H95" s="118"/>
      <c r="I95" s="60"/>
      <c r="J95" s="118" t="s">
        <v>75</v>
      </c>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6" t="e">
        <f>#REF!</f>
        <v>#REF!</v>
      </c>
      <c r="AH95" s="117"/>
      <c r="AI95" s="117"/>
      <c r="AJ95" s="117"/>
      <c r="AK95" s="117"/>
      <c r="AL95" s="117"/>
      <c r="AM95" s="117"/>
      <c r="AN95" s="116" t="e">
        <f>SUM(AG95,AT95)</f>
        <v>#REF!</v>
      </c>
      <c r="AO95" s="117"/>
      <c r="AP95" s="117"/>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A5564-2455-48B8-9B8B-281C43E05D89}">
  <sheetPr>
    <pageSetUpPr fitToPage="1"/>
  </sheetPr>
  <dimension ref="A1:I34"/>
  <sheetViews>
    <sheetView showGridLines="0" tabSelected="1" topLeftCell="A32" zoomScale="115" zoomScaleNormal="115" workbookViewId="0">
      <selection activeCell="G16" sqref="G16:G29"/>
    </sheetView>
  </sheetViews>
  <sheetFormatPr defaultColWidth="9.33203125" defaultRowHeight="11.25" x14ac:dyDescent="0.2"/>
  <cols>
    <col min="1" max="1" width="4.1640625" style="67" customWidth="1"/>
    <col min="2" max="2" width="4.33203125" style="67" customWidth="1"/>
    <col min="3" max="3" width="15.33203125" style="67" customWidth="1"/>
    <col min="4" max="4" width="74.83203125" style="67" customWidth="1"/>
    <col min="5" max="5" width="7.5" style="67" customWidth="1"/>
    <col min="6" max="6" width="11.5" style="67" customWidth="1"/>
    <col min="7" max="7" width="14.33203125" style="67" customWidth="1"/>
    <col min="8" max="8" width="18.33203125" style="67" customWidth="1"/>
    <col min="9" max="9" width="19.1640625" style="68" customWidth="1"/>
    <col min="10" max="10" width="12.33203125" style="67" customWidth="1"/>
    <col min="11" max="11" width="16.33203125" style="67" customWidth="1"/>
    <col min="12" max="12" width="12.33203125" style="67" customWidth="1"/>
    <col min="13" max="13" width="15" style="67" customWidth="1"/>
    <col min="14" max="14" width="11" style="67" customWidth="1"/>
    <col min="15" max="15" width="15" style="67" customWidth="1"/>
    <col min="16" max="16" width="16.33203125" style="67" customWidth="1"/>
    <col min="17" max="17" width="11" style="67" customWidth="1"/>
    <col min="18" max="18" width="15" style="67" customWidth="1"/>
    <col min="19" max="19" width="16.33203125" style="67" customWidth="1"/>
    <col min="20" max="16384" width="9.33203125" style="67"/>
  </cols>
  <sheetData>
    <row r="1" spans="1:9" ht="24.95" customHeight="1" x14ac:dyDescent="0.2">
      <c r="A1" s="94" t="s">
        <v>118</v>
      </c>
    </row>
    <row r="2" spans="1:9" ht="6.95" customHeight="1" x14ac:dyDescent="0.2"/>
    <row r="3" spans="1:9" ht="12" customHeight="1" x14ac:dyDescent="0.2">
      <c r="A3" s="99" t="s">
        <v>12</v>
      </c>
      <c r="B3" s="100"/>
      <c r="C3" s="100"/>
      <c r="D3" s="100"/>
      <c r="E3" s="101"/>
      <c r="F3" s="100"/>
      <c r="G3" s="100"/>
      <c r="H3" s="100"/>
      <c r="I3" s="102"/>
    </row>
    <row r="4" spans="1:9" ht="25.5" customHeight="1" x14ac:dyDescent="0.2">
      <c r="A4" s="100"/>
      <c r="B4" s="100"/>
      <c r="C4" s="140" t="s">
        <v>117</v>
      </c>
      <c r="D4" s="141"/>
      <c r="E4" s="141"/>
      <c r="F4" s="141"/>
      <c r="G4" s="100"/>
      <c r="H4" s="100"/>
      <c r="I4" s="102"/>
    </row>
    <row r="5" spans="1:9" ht="12" customHeight="1" x14ac:dyDescent="0.2">
      <c r="A5" s="99" t="s">
        <v>79</v>
      </c>
      <c r="B5" s="100"/>
      <c r="C5" s="140" t="s">
        <v>111</v>
      </c>
      <c r="D5" s="141"/>
      <c r="E5" s="141"/>
      <c r="F5" s="141"/>
      <c r="G5" s="100"/>
      <c r="H5" s="100"/>
      <c r="I5" s="102"/>
    </row>
    <row r="6" spans="1:9" ht="16.5" customHeight="1" x14ac:dyDescent="0.2">
      <c r="A6" s="100"/>
      <c r="B6" s="100"/>
      <c r="C6" s="140"/>
      <c r="D6" s="141"/>
      <c r="E6" s="141"/>
      <c r="F6" s="141"/>
      <c r="G6" s="100"/>
      <c r="H6" s="100"/>
      <c r="I6" s="102"/>
    </row>
    <row r="7" spans="1:9" ht="6.95" customHeight="1" x14ac:dyDescent="0.2">
      <c r="A7" s="100"/>
      <c r="B7" s="100"/>
      <c r="C7" s="100"/>
      <c r="D7" s="100"/>
      <c r="E7" s="101"/>
      <c r="F7" s="100"/>
      <c r="G7" s="100"/>
      <c r="H7" s="100"/>
      <c r="I7" s="102"/>
    </row>
    <row r="8" spans="1:9" ht="25.9" customHeight="1" x14ac:dyDescent="0.2">
      <c r="A8" s="99" t="s">
        <v>16</v>
      </c>
      <c r="B8" s="100"/>
      <c r="C8" s="100"/>
      <c r="D8" s="103" t="s">
        <v>107</v>
      </c>
      <c r="E8" s="101"/>
      <c r="F8" s="100"/>
      <c r="G8" s="99" t="s">
        <v>18</v>
      </c>
      <c r="H8" s="104">
        <v>44973</v>
      </c>
      <c r="I8" s="102"/>
    </row>
    <row r="9" spans="1:9" ht="8.4499999999999993" customHeight="1" x14ac:dyDescent="0.2">
      <c r="A9" s="100"/>
      <c r="B9" s="100"/>
      <c r="C9" s="100"/>
      <c r="D9" s="105"/>
      <c r="E9" s="101"/>
      <c r="F9" s="100"/>
      <c r="G9" s="100"/>
      <c r="H9" s="100"/>
      <c r="I9" s="102"/>
    </row>
    <row r="10" spans="1:9" ht="15.2" customHeight="1" x14ac:dyDescent="0.2">
      <c r="A10" s="99" t="s">
        <v>20</v>
      </c>
      <c r="B10" s="100"/>
      <c r="C10" s="100"/>
      <c r="D10" s="103" t="s">
        <v>108</v>
      </c>
      <c r="E10" s="101"/>
      <c r="F10" s="100"/>
      <c r="G10" s="99" t="s">
        <v>24</v>
      </c>
      <c r="H10" s="142" t="s">
        <v>94</v>
      </c>
      <c r="I10" s="142"/>
    </row>
    <row r="11" spans="1:9" ht="15.2" customHeight="1" x14ac:dyDescent="0.2">
      <c r="A11" s="99" t="s">
        <v>23</v>
      </c>
      <c r="B11" s="100"/>
      <c r="C11" s="100"/>
      <c r="D11" s="103"/>
      <c r="E11" s="101"/>
      <c r="F11" s="100"/>
      <c r="G11" s="99" t="s">
        <v>27</v>
      </c>
      <c r="H11" s="142" t="s">
        <v>101</v>
      </c>
      <c r="I11" s="142"/>
    </row>
    <row r="12" spans="1:9" ht="15.2" customHeight="1" x14ac:dyDescent="0.2">
      <c r="A12" s="95"/>
      <c r="B12" s="1"/>
      <c r="C12" s="1"/>
      <c r="D12" s="98"/>
      <c r="E12" s="96"/>
      <c r="F12" s="1"/>
      <c r="G12" s="95"/>
      <c r="H12" s="97"/>
      <c r="I12" s="97"/>
    </row>
    <row r="13" spans="1:9" s="82" customFormat="1" ht="29.25" customHeight="1" x14ac:dyDescent="0.2">
      <c r="A13" s="80" t="s">
        <v>81</v>
      </c>
      <c r="B13" s="80" t="s">
        <v>54</v>
      </c>
      <c r="C13" s="80" t="s">
        <v>50</v>
      </c>
      <c r="D13" s="80" t="s">
        <v>51</v>
      </c>
      <c r="E13" s="81" t="s">
        <v>82</v>
      </c>
      <c r="F13" s="80" t="s">
        <v>83</v>
      </c>
      <c r="G13" s="80" t="s">
        <v>84</v>
      </c>
      <c r="H13" s="80" t="s">
        <v>80</v>
      </c>
      <c r="I13" s="80" t="s">
        <v>88</v>
      </c>
    </row>
    <row r="14" spans="1:9" s="86" customFormat="1" ht="25.9" customHeight="1" x14ac:dyDescent="0.2">
      <c r="A14" s="75"/>
      <c r="B14" s="76"/>
      <c r="C14" s="83"/>
      <c r="D14" s="83" t="s">
        <v>105</v>
      </c>
      <c r="E14" s="75"/>
      <c r="F14" s="75"/>
      <c r="G14" s="75"/>
      <c r="H14" s="84">
        <f>H15+H22+H17</f>
        <v>0</v>
      </c>
      <c r="I14" s="85"/>
    </row>
    <row r="15" spans="1:9" s="79" customFormat="1" ht="22.9" customHeight="1" x14ac:dyDescent="0.2">
      <c r="A15" s="75"/>
      <c r="B15" s="76"/>
      <c r="C15" s="77"/>
      <c r="D15" s="77" t="s">
        <v>109</v>
      </c>
      <c r="E15" s="75"/>
      <c r="F15" s="75"/>
      <c r="G15" s="75"/>
      <c r="H15" s="78">
        <f>SUM(H16:H16)</f>
        <v>0</v>
      </c>
      <c r="I15" s="69"/>
    </row>
    <row r="16" spans="1:9" ht="18" customHeight="1" x14ac:dyDescent="0.2">
      <c r="A16" s="71">
        <v>1</v>
      </c>
      <c r="B16" s="71" t="s">
        <v>89</v>
      </c>
      <c r="C16" s="74"/>
      <c r="D16" s="74" t="s">
        <v>113</v>
      </c>
      <c r="E16" s="72" t="s">
        <v>86</v>
      </c>
      <c r="F16" s="70">
        <v>5</v>
      </c>
      <c r="G16" s="70"/>
      <c r="H16" s="70">
        <f t="shared" ref="H16" si="0">ROUND(G16*F16,3)</f>
        <v>0</v>
      </c>
      <c r="I16" s="69"/>
    </row>
    <row r="17" spans="1:9" s="79" customFormat="1" ht="22.9" customHeight="1" x14ac:dyDescent="0.2">
      <c r="A17" s="75"/>
      <c r="B17" s="76"/>
      <c r="C17" s="77"/>
      <c r="D17" s="77" t="s">
        <v>106</v>
      </c>
      <c r="E17" s="75"/>
      <c r="F17" s="75"/>
      <c r="G17" s="75"/>
      <c r="H17" s="78">
        <f>SUM(H18:H21)</f>
        <v>0</v>
      </c>
      <c r="I17" s="69"/>
    </row>
    <row r="18" spans="1:9" ht="39" customHeight="1" x14ac:dyDescent="0.2">
      <c r="A18" s="71">
        <v>2</v>
      </c>
      <c r="B18" s="71" t="s">
        <v>89</v>
      </c>
      <c r="C18" s="73"/>
      <c r="D18" s="74" t="s">
        <v>116</v>
      </c>
      <c r="E18" s="72" t="s">
        <v>103</v>
      </c>
      <c r="F18" s="70">
        <v>1</v>
      </c>
      <c r="G18" s="70"/>
      <c r="H18" s="70">
        <f t="shared" ref="H18:H21" si="1">ROUND(G18*F18,3)</f>
        <v>0</v>
      </c>
      <c r="I18" s="69"/>
    </row>
    <row r="19" spans="1:9" ht="18" customHeight="1" x14ac:dyDescent="0.2">
      <c r="A19" s="71">
        <v>3</v>
      </c>
      <c r="B19" s="71" t="s">
        <v>89</v>
      </c>
      <c r="C19" s="73"/>
      <c r="D19" s="74" t="s">
        <v>112</v>
      </c>
      <c r="E19" s="72" t="s">
        <v>103</v>
      </c>
      <c r="F19" s="70">
        <v>3</v>
      </c>
      <c r="G19" s="70"/>
      <c r="H19" s="70">
        <f t="shared" si="1"/>
        <v>0</v>
      </c>
      <c r="I19" s="69"/>
    </row>
    <row r="20" spans="1:9" ht="18" customHeight="1" x14ac:dyDescent="0.2">
      <c r="A20" s="71">
        <v>4</v>
      </c>
      <c r="B20" s="71" t="s">
        <v>85</v>
      </c>
      <c r="C20" s="73"/>
      <c r="D20" s="74" t="s">
        <v>114</v>
      </c>
      <c r="E20" s="72" t="s">
        <v>103</v>
      </c>
      <c r="F20" s="70">
        <v>1</v>
      </c>
      <c r="G20" s="70"/>
      <c r="H20" s="70">
        <f t="shared" si="1"/>
        <v>0</v>
      </c>
      <c r="I20" s="69"/>
    </row>
    <row r="21" spans="1:9" ht="18" customHeight="1" x14ac:dyDescent="0.2">
      <c r="A21" s="71">
        <v>5</v>
      </c>
      <c r="B21" s="71" t="s">
        <v>85</v>
      </c>
      <c r="C21" s="73"/>
      <c r="D21" s="74" t="s">
        <v>115</v>
      </c>
      <c r="E21" s="72" t="s">
        <v>87</v>
      </c>
      <c r="F21" s="70">
        <v>2</v>
      </c>
      <c r="G21" s="70"/>
      <c r="H21" s="70">
        <f t="shared" si="1"/>
        <v>0</v>
      </c>
      <c r="I21" s="69"/>
    </row>
    <row r="22" spans="1:9" s="79" customFormat="1" ht="22.9" customHeight="1" x14ac:dyDescent="0.2">
      <c r="A22" s="75"/>
      <c r="B22" s="76"/>
      <c r="C22" s="77"/>
      <c r="D22" s="77" t="s">
        <v>110</v>
      </c>
      <c r="E22" s="75"/>
      <c r="F22" s="75"/>
      <c r="G22" s="75"/>
      <c r="H22" s="78">
        <f>SUM(H23:H29)</f>
        <v>0</v>
      </c>
      <c r="I22" s="69"/>
    </row>
    <row r="23" spans="1:9" ht="18" customHeight="1" x14ac:dyDescent="0.2">
      <c r="A23" s="71">
        <v>6</v>
      </c>
      <c r="B23" s="71" t="s">
        <v>85</v>
      </c>
      <c r="C23" s="73"/>
      <c r="D23" s="74" t="s">
        <v>98</v>
      </c>
      <c r="E23" s="72" t="s">
        <v>103</v>
      </c>
      <c r="F23" s="70">
        <v>1</v>
      </c>
      <c r="G23" s="70"/>
      <c r="H23" s="70">
        <f t="shared" ref="H23:H26" si="2">ROUND(G23*F23,3)</f>
        <v>0</v>
      </c>
      <c r="I23" s="69"/>
    </row>
    <row r="24" spans="1:9" ht="18" customHeight="1" x14ac:dyDescent="0.2">
      <c r="A24" s="71">
        <v>7</v>
      </c>
      <c r="B24" s="71" t="s">
        <v>85</v>
      </c>
      <c r="C24" s="73"/>
      <c r="D24" s="74" t="s">
        <v>99</v>
      </c>
      <c r="E24" s="72" t="s">
        <v>87</v>
      </c>
      <c r="F24" s="70">
        <v>1</v>
      </c>
      <c r="G24" s="70"/>
      <c r="H24" s="70">
        <f t="shared" si="2"/>
        <v>0</v>
      </c>
      <c r="I24" s="69"/>
    </row>
    <row r="25" spans="1:9" ht="18" customHeight="1" x14ac:dyDescent="0.2">
      <c r="A25" s="71">
        <v>8</v>
      </c>
      <c r="B25" s="71" t="s">
        <v>85</v>
      </c>
      <c r="C25" s="73"/>
      <c r="D25" s="74" t="s">
        <v>100</v>
      </c>
      <c r="E25" s="72" t="s">
        <v>103</v>
      </c>
      <c r="F25" s="70">
        <v>1</v>
      </c>
      <c r="G25" s="70"/>
      <c r="H25" s="70">
        <f t="shared" si="2"/>
        <v>0</v>
      </c>
      <c r="I25" s="69"/>
    </row>
    <row r="26" spans="1:9" ht="18" customHeight="1" x14ac:dyDescent="0.2">
      <c r="A26" s="71">
        <v>9</v>
      </c>
      <c r="B26" s="71" t="s">
        <v>85</v>
      </c>
      <c r="C26" s="73"/>
      <c r="D26" s="74" t="s">
        <v>90</v>
      </c>
      <c r="E26" s="72" t="s">
        <v>87</v>
      </c>
      <c r="F26" s="70">
        <v>1</v>
      </c>
      <c r="G26" s="70"/>
      <c r="H26" s="70">
        <f t="shared" si="2"/>
        <v>0</v>
      </c>
      <c r="I26" s="69"/>
    </row>
    <row r="27" spans="1:9" ht="18" customHeight="1" x14ac:dyDescent="0.2">
      <c r="A27" s="71">
        <v>10</v>
      </c>
      <c r="B27" s="71" t="s">
        <v>85</v>
      </c>
      <c r="C27" s="73"/>
      <c r="D27" s="74" t="s">
        <v>91</v>
      </c>
      <c r="E27" s="72" t="s">
        <v>95</v>
      </c>
      <c r="F27" s="70">
        <v>3</v>
      </c>
      <c r="G27" s="70"/>
      <c r="H27" s="70">
        <f>ROUND(G27*F27,3)/100</f>
        <v>0</v>
      </c>
      <c r="I27" s="69"/>
    </row>
    <row r="28" spans="1:9" ht="18" customHeight="1" x14ac:dyDescent="0.2">
      <c r="A28" s="71">
        <v>11</v>
      </c>
      <c r="B28" s="71" t="s">
        <v>85</v>
      </c>
      <c r="C28" s="73"/>
      <c r="D28" s="74" t="s">
        <v>93</v>
      </c>
      <c r="E28" s="72" t="s">
        <v>95</v>
      </c>
      <c r="F28" s="70">
        <v>5</v>
      </c>
      <c r="G28" s="70"/>
      <c r="H28" s="70">
        <f>ROUND(G28*F28,3)/100</f>
        <v>0</v>
      </c>
      <c r="I28" s="69"/>
    </row>
    <row r="29" spans="1:9" ht="18" customHeight="1" x14ac:dyDescent="0.2">
      <c r="A29" s="71">
        <v>12</v>
      </c>
      <c r="B29" s="71" t="s">
        <v>85</v>
      </c>
      <c r="C29" s="73"/>
      <c r="D29" s="74" t="s">
        <v>92</v>
      </c>
      <c r="E29" s="72" t="s">
        <v>95</v>
      </c>
      <c r="F29" s="70">
        <v>0.5</v>
      </c>
      <c r="G29" s="70"/>
      <c r="H29" s="70">
        <f>ROUND(G29*F29,3)/100</f>
        <v>0</v>
      </c>
      <c r="I29" s="69"/>
    </row>
    <row r="30" spans="1:9" s="93" customFormat="1" ht="15.75" customHeight="1" x14ac:dyDescent="0.2">
      <c r="A30" s="87"/>
      <c r="B30" s="87"/>
      <c r="C30" s="88"/>
      <c r="D30" s="89" t="s">
        <v>96</v>
      </c>
      <c r="E30" s="90"/>
      <c r="F30" s="91"/>
      <c r="G30" s="91"/>
      <c r="H30" s="91"/>
      <c r="I30" s="92"/>
    </row>
    <row r="31" spans="1:9" s="93" customFormat="1" ht="94.5" customHeight="1" x14ac:dyDescent="0.2">
      <c r="A31" s="87">
        <v>1</v>
      </c>
      <c r="B31" s="87"/>
      <c r="C31" s="88"/>
      <c r="D31" s="89" t="s">
        <v>104</v>
      </c>
      <c r="E31" s="90"/>
      <c r="F31" s="91"/>
      <c r="G31" s="91"/>
      <c r="H31" s="91"/>
      <c r="I31" s="92"/>
    </row>
    <row r="32" spans="1:9" s="93" customFormat="1" ht="50.1" customHeight="1" x14ac:dyDescent="0.2">
      <c r="A32" s="87">
        <v>2</v>
      </c>
      <c r="B32" s="87"/>
      <c r="C32" s="88"/>
      <c r="D32" s="89" t="s">
        <v>97</v>
      </c>
      <c r="E32" s="90"/>
      <c r="F32" s="91"/>
      <c r="G32" s="91"/>
      <c r="H32" s="91"/>
      <c r="I32" s="92"/>
    </row>
    <row r="33" spans="1:9" s="93" customFormat="1" ht="50.1" customHeight="1" x14ac:dyDescent="0.2">
      <c r="A33" s="87">
        <v>3</v>
      </c>
      <c r="B33" s="87"/>
      <c r="C33" s="88"/>
      <c r="D33" s="89" t="s">
        <v>102</v>
      </c>
      <c r="E33" s="90"/>
      <c r="F33" s="91"/>
      <c r="G33" s="91"/>
      <c r="H33" s="91"/>
      <c r="I33" s="92"/>
    </row>
    <row r="34" spans="1:9" s="93" customFormat="1" ht="30" customHeight="1" x14ac:dyDescent="0.2">
      <c r="A34" s="87"/>
      <c r="B34" s="87"/>
      <c r="C34" s="88"/>
      <c r="D34" s="89"/>
      <c r="E34" s="90"/>
      <c r="F34" s="91"/>
      <c r="G34" s="91"/>
      <c r="H34" s="91"/>
      <c r="I34" s="92"/>
    </row>
  </sheetData>
  <autoFilter ref="A13:I29" xr:uid="{00000000-0009-0000-0000-000001000000}"/>
  <mergeCells count="5">
    <mergeCell ref="C4:F4"/>
    <mergeCell ref="C5:F5"/>
    <mergeCell ref="C6:F6"/>
    <mergeCell ref="H10:I10"/>
    <mergeCell ref="H11:I11"/>
  </mergeCells>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SO308</vt:lpstr>
      <vt:lpstr>'Rekapitulácia stavby'!Názvy_tisku</vt:lpstr>
      <vt:lpstr>'SO308'!Názvy_tisku</vt:lpstr>
      <vt:lpstr>'Rekapitulácia stavby'!Oblast_tisku</vt:lpstr>
      <vt:lpstr>'SO308'!Oblast_tisku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buro@the-buro.cz</cp:lastModifiedBy>
  <cp:lastPrinted>2021-05-13T13:41:01Z</cp:lastPrinted>
  <dcterms:created xsi:type="dcterms:W3CDTF">2020-07-11T13:13:01Z</dcterms:created>
  <dcterms:modified xsi:type="dcterms:W3CDTF">2025-03-10T13:14:24Z</dcterms:modified>
</cp:coreProperties>
</file>